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"/>
</calcChain>
</file>

<file path=xl/sharedStrings.xml><?xml version="1.0" encoding="utf-8"?>
<sst xmlns="http://schemas.openxmlformats.org/spreadsheetml/2006/main" count="191" uniqueCount="121">
  <si>
    <t>Ref. K  Part N.</t>
  </si>
  <si>
    <t>Customer Part N.   Description</t>
  </si>
  <si>
    <t>Qty</t>
  </si>
  <si>
    <t>From</t>
  </si>
  <si>
    <t>VTDD01693</t>
  </si>
  <si>
    <t>NUT</t>
  </si>
  <si>
    <t>M 5 INX</t>
  </si>
  <si>
    <t>04/2004</t>
  </si>
  <si>
    <t>VTRS13750</t>
  </si>
  <si>
    <t>WASHER             D. 5X14 INX</t>
  </si>
  <si>
    <t>MPVR02702</t>
  </si>
  <si>
    <t>CAP</t>
  </si>
  <si>
    <t>ASPIRAZIONE</t>
  </si>
  <si>
    <t>LAFN05118</t>
  </si>
  <si>
    <t>ROD</t>
  </si>
  <si>
    <t>GALLEGGIANTE</t>
  </si>
  <si>
    <t>VTDD15520</t>
  </si>
  <si>
    <t>M 6 A2 UNI 5588 INX</t>
  </si>
  <si>
    <t>VTVR00212</t>
  </si>
  <si>
    <t>INSERT</t>
  </si>
  <si>
    <t>RCGR00064</t>
  </si>
  <si>
    <t>FLOATER</t>
  </si>
  <si>
    <t>FTAC47474</t>
  </si>
  <si>
    <t>FILTER</t>
  </si>
  <si>
    <t>SHK</t>
  </si>
  <si>
    <t>MPVR03846</t>
  </si>
  <si>
    <t>SUPPORT            GALLEGGIANTE</t>
  </si>
  <si>
    <t>GUGO00221</t>
  </si>
  <si>
    <t>GASKET</t>
  </si>
  <si>
    <t>SUPPORTO GALLEGGIANTE</t>
  </si>
  <si>
    <t>VTVT00835</t>
  </si>
  <si>
    <t>SCREW</t>
  </si>
  <si>
    <t>VTVT00805</t>
  </si>
  <si>
    <t>TBEI M. 5-10</t>
  </si>
  <si>
    <t>VTVT00785</t>
  </si>
  <si>
    <t>FILETTO</t>
  </si>
  <si>
    <t>LAFN51078</t>
  </si>
  <si>
    <t>SPACER</t>
  </si>
  <si>
    <t>SH</t>
  </si>
  <si>
    <t>VTRS13945</t>
  </si>
  <si>
    <t>WASHER             D. 6X18 INX UNI 6593</t>
  </si>
  <si>
    <t>VTRS16937</t>
  </si>
  <si>
    <t>WASHER</t>
  </si>
  <si>
    <t>6x24 INOX UNI 6593</t>
  </si>
  <si>
    <t>MPVR35582</t>
  </si>
  <si>
    <t>RUBBER</t>
  </si>
  <si>
    <t>LAV.</t>
  </si>
  <si>
    <t>MPVR31077</t>
  </si>
  <si>
    <t>BUSHING            L.450</t>
  </si>
  <si>
    <t>FSVR00086</t>
  </si>
  <si>
    <t>CLAMP</t>
  </si>
  <si>
    <t>TBFX00217</t>
  </si>
  <si>
    <t>TUBE</t>
  </si>
  <si>
    <t>ITSO00036</t>
  </si>
  <si>
    <t>SOUND-PROOFING SCARICO ASP.SHARK/PANTHER</t>
  </si>
  <si>
    <t>VTDD15518</t>
  </si>
  <si>
    <t>M 6 INX</t>
  </si>
  <si>
    <t>LAFN51076</t>
  </si>
  <si>
    <t>FLANGE</t>
  </si>
  <si>
    <t>INSONORIZZ.ASPIRATORE</t>
  </si>
  <si>
    <t>ITSO00035</t>
  </si>
  <si>
    <t>SOUND-PROOFING SHARK/PANTHER</t>
  </si>
  <si>
    <t>VTVT00892</t>
  </si>
  <si>
    <t>MOCC00253</t>
  </si>
  <si>
    <t>MOTOR</t>
  </si>
  <si>
    <t>ASPIR.BIST.24V</t>
  </si>
  <si>
    <t>GUVR48858</t>
  </si>
  <si>
    <t>SRB.SHK</t>
  </si>
  <si>
    <t>GUGO30649</t>
  </si>
  <si>
    <t>LAV.DW.</t>
  </si>
  <si>
    <t xml:space="preserve"> </t>
  </si>
  <si>
    <t>E86772</t>
  </si>
  <si>
    <t>Nut</t>
  </si>
  <si>
    <t>E86448</t>
  </si>
  <si>
    <t>AS20 Washer</t>
  </si>
  <si>
    <t>E86591</t>
  </si>
  <si>
    <t>Gasket WS20/24-FS28/32</t>
  </si>
  <si>
    <t>E86592</t>
  </si>
  <si>
    <t>Rod WS20/24-FS28/32</t>
  </si>
  <si>
    <t>E86873</t>
  </si>
  <si>
    <t>E89213</t>
  </si>
  <si>
    <t>Insert   FS28/32</t>
  </si>
  <si>
    <t>E86593</t>
  </si>
  <si>
    <t>Float WS20/24-FS28/32</t>
  </si>
  <si>
    <t>E86502</t>
  </si>
  <si>
    <t>Filter</t>
  </si>
  <si>
    <t>E86595</t>
  </si>
  <si>
    <t>Support WS20/24-FS28/32</t>
  </si>
  <si>
    <t>E86365</t>
  </si>
  <si>
    <t>filter gasket WS20</t>
  </si>
  <si>
    <t>E86594</t>
  </si>
  <si>
    <t>Screw WS20/24-FS28/32</t>
  </si>
  <si>
    <t>E87910</t>
  </si>
  <si>
    <t>Screw</t>
  </si>
  <si>
    <t>E88350</t>
  </si>
  <si>
    <t>Spacer, Vacuum Motor</t>
  </si>
  <si>
    <t>E86758</t>
  </si>
  <si>
    <t>Washer</t>
  </si>
  <si>
    <t>E86719</t>
  </si>
  <si>
    <t>E86449</t>
  </si>
  <si>
    <t>AS20 Bushing for Vac Motor</t>
  </si>
  <si>
    <t>E86460</t>
  </si>
  <si>
    <t>Cable tie 12"</t>
  </si>
  <si>
    <t>E87940</t>
  </si>
  <si>
    <t>Sound proofing</t>
  </si>
  <si>
    <t>E86875</t>
  </si>
  <si>
    <t>Self-Locking Nut</t>
  </si>
  <si>
    <t>E89124</t>
  </si>
  <si>
    <t>2 stage vac motor WS20/24 after 04B</t>
  </si>
  <si>
    <t>E87832</t>
  </si>
  <si>
    <t>O Ring for Gasket  FS28</t>
  </si>
  <si>
    <t>E86612</t>
  </si>
  <si>
    <t>Gasket for vacuum motor</t>
  </si>
  <si>
    <t>ITEM</t>
  </si>
  <si>
    <t>SKU</t>
  </si>
  <si>
    <t>DESCRIPTION</t>
  </si>
  <si>
    <t>QTY</t>
  </si>
  <si>
    <t xml:space="preserve">FLANGE </t>
  </si>
  <si>
    <t xml:space="preserve">SOUND-PROOFING </t>
  </si>
  <si>
    <t>FROM</t>
  </si>
  <si>
    <t>VACUUM GROUP NEW STYLE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</si>
</sst>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5" fillId="0" borderId="0" xfId="0" applyFont="1"/>
    <xf numFmtId="0" fontId="4" fillId="0" borderId="0" xfId="0" applyFont="1"/>
    <xf numFmtId="0" fontId="2" fillId="0" borderId="0" xfId="0" applyNumberFormat="1" applyFont="1" applyProtection="1">
      <protection locked="0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indent="3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indent="1"/>
    </xf>
    <xf numFmtId="0" fontId="11" fillId="0" borderId="1" xfId="0" applyFont="1" applyBorder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28575</xdr:rowOff>
    </xdr:from>
    <xdr:to>
      <xdr:col>6</xdr:col>
      <xdr:colOff>495301</xdr:colOff>
      <xdr:row>29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5867400" cy="45910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32"/>
  <sheetViews>
    <sheetView workbookViewId="0">
      <selection sqref="A1:K30"/>
    </sheetView>
  </sheetViews>
  <sheetFormatPr defaultRowHeight="12.75"/>
  <cols>
    <col min="2" max="2" width="16.28515625" customWidth="1"/>
    <col min="3" max="3" width="30.42578125" customWidth="1"/>
    <col min="4" max="4" width="17.7109375" customWidth="1"/>
    <col min="5" max="5" width="2.7109375" customWidth="1"/>
    <col min="6" max="6" width="21.28515625" customWidth="1"/>
    <col min="7" max="8" width="8.140625" customWidth="1"/>
    <col min="9" max="9" width="11.42578125" customWidth="1"/>
    <col min="10" max="10" width="31.140625" customWidth="1"/>
  </cols>
  <sheetData>
    <row r="2" spans="2:11">
      <c r="B2" s="1" t="s">
        <v>0</v>
      </c>
      <c r="C2" s="1" t="s">
        <v>1</v>
      </c>
      <c r="G2" s="1" t="s">
        <v>2</v>
      </c>
      <c r="H2" s="1" t="s">
        <v>3</v>
      </c>
    </row>
    <row r="3" spans="2:11">
      <c r="B3" s="6">
        <v>1</v>
      </c>
      <c r="C3" s="2" t="s">
        <v>4</v>
      </c>
      <c r="D3" s="2" t="s">
        <v>5</v>
      </c>
      <c r="F3" s="2" t="s">
        <v>6</v>
      </c>
      <c r="G3" s="3">
        <v>100</v>
      </c>
      <c r="H3" s="2" t="s">
        <v>7</v>
      </c>
      <c r="I3" s="4" t="str">
        <f>IF(ISNA(VLOOKUP(C3,'[1]Parts List Query'!$G$2:'[1]Parts List Query'!$J$17536,4,FALSE))=TRUE,(C3),(LEFT(VLOOKUP(C3,[1]!Table_Query_from_BetcoViews[[AlternateID]:[MainSKU]],4,FALSE),6)))</f>
        <v>E86772</v>
      </c>
      <c r="J3" s="4" t="str">
        <f>IFERROR(VLOOKUP(TRIM(C3),[1]!Table_Query_from_BetcoViews[[AlternateID]:[ItemDescr2]],5,FALSE),(CONCATENATE(D3,E30,F3)))</f>
        <v>Nut</v>
      </c>
      <c r="K3">
        <f>G3*0.01</f>
        <v>1</v>
      </c>
    </row>
    <row r="4" spans="2:11">
      <c r="B4" s="6">
        <v>2</v>
      </c>
      <c r="C4" s="2" t="s">
        <v>8</v>
      </c>
      <c r="F4" s="2" t="s">
        <v>9</v>
      </c>
      <c r="G4" s="3">
        <v>100</v>
      </c>
      <c r="H4" s="2" t="s">
        <v>7</v>
      </c>
      <c r="I4" s="4" t="str">
        <f>IF(ISNA(VLOOKUP(C4,'[1]Parts List Query'!$G$2:'[1]Parts List Query'!$J$17536,4,FALSE))=TRUE,(C4),(LEFT(VLOOKUP(C4,[1]!Table_Query_from_BetcoViews[[AlternateID]:[MainSKU]],4,FALSE),6)))</f>
        <v>E86448</v>
      </c>
      <c r="J4" s="4" t="str">
        <f>IFERROR(VLOOKUP(TRIM(C4),[1]!Table_Query_from_BetcoViews[[AlternateID]:[ItemDescr2]],5,FALSE),(CONCATENATE(D4,E4,F4)))</f>
        <v>AS20 Washer</v>
      </c>
      <c r="K4">
        <f t="shared" ref="K4:K30" si="0">G4*0.01</f>
        <v>1</v>
      </c>
    </row>
    <row r="5" spans="2:11">
      <c r="B5" s="6">
        <v>3</v>
      </c>
      <c r="C5" s="2" t="s">
        <v>10</v>
      </c>
      <c r="D5" s="2" t="s">
        <v>11</v>
      </c>
      <c r="F5" s="2" t="s">
        <v>12</v>
      </c>
      <c r="G5" s="3">
        <v>100</v>
      </c>
      <c r="H5" s="2" t="s">
        <v>7</v>
      </c>
      <c r="I5" s="4" t="str">
        <f>IF(ISNA(VLOOKUP(C5,'[1]Parts List Query'!$G$2:'[1]Parts List Query'!$J$17536,4,FALSE))=TRUE,(C5),(LEFT(VLOOKUP(C5,[1]!Table_Query_from_BetcoViews[[AlternateID]:[MainSKU]],4,FALSE),6)))</f>
        <v>E86591</v>
      </c>
      <c r="J5" s="4" t="str">
        <f>IFERROR(VLOOKUP(TRIM(C5),[1]!Table_Query_from_BetcoViews[[AlternateID]:[ItemDescr2]],5,FALSE),(CONCATENATE(D5,E5,F5)))</f>
        <v>Gasket WS20/24-FS28/32</v>
      </c>
      <c r="K5">
        <f t="shared" si="0"/>
        <v>1</v>
      </c>
    </row>
    <row r="6" spans="2:11">
      <c r="B6" s="6">
        <v>4</v>
      </c>
      <c r="C6" s="2" t="s">
        <v>13</v>
      </c>
      <c r="D6" s="2" t="s">
        <v>14</v>
      </c>
      <c r="F6" s="2" t="s">
        <v>15</v>
      </c>
      <c r="G6" s="3">
        <v>100</v>
      </c>
      <c r="H6" s="2" t="s">
        <v>7</v>
      </c>
      <c r="I6" s="4" t="str">
        <f>IF(ISNA(VLOOKUP(C6,'[1]Parts List Query'!$G$2:'[1]Parts List Query'!$J$17536,4,FALSE))=TRUE,(C6),(LEFT(VLOOKUP(C6,[1]!Table_Query_from_BetcoViews[[AlternateID]:[MainSKU]],4,FALSE),6)))</f>
        <v>E86592</v>
      </c>
      <c r="J6" s="4" t="str">
        <f>IFERROR(VLOOKUP(TRIM(C6),[1]!Table_Query_from_BetcoViews[[AlternateID]:[ItemDescr2]],5,FALSE),(CONCATENATE(D6,E6,F6)))</f>
        <v>Rod WS20/24-FS28/32</v>
      </c>
      <c r="K6">
        <f t="shared" si="0"/>
        <v>1</v>
      </c>
    </row>
    <row r="7" spans="2:11">
      <c r="B7" s="6">
        <v>5</v>
      </c>
      <c r="C7" s="2" t="s">
        <v>16</v>
      </c>
      <c r="D7" s="2" t="s">
        <v>5</v>
      </c>
      <c r="F7" s="2" t="s">
        <v>17</v>
      </c>
      <c r="G7" s="3">
        <v>300</v>
      </c>
      <c r="H7" s="2" t="s">
        <v>7</v>
      </c>
      <c r="I7" s="4" t="str">
        <f>IF(ISNA(VLOOKUP(C7,'[1]Parts List Query'!$G$2:'[1]Parts List Query'!$J$17536,4,FALSE))=TRUE,(C7),(LEFT(VLOOKUP(C7,[1]!Table_Query_from_BetcoViews[[AlternateID]:[MainSKU]],4,FALSE),6)))</f>
        <v>E86873</v>
      </c>
      <c r="J7" s="4" t="str">
        <f>IFERROR(VLOOKUP(TRIM(C7),[1]!Table_Query_from_BetcoViews[[AlternateID]:[ItemDescr2]],5,FALSE),(CONCATENATE(D7,E7,F7)))</f>
        <v>Nut</v>
      </c>
      <c r="K7">
        <f t="shared" si="0"/>
        <v>3</v>
      </c>
    </row>
    <row r="8" spans="2:11">
      <c r="B8" s="6">
        <v>6</v>
      </c>
      <c r="C8" s="2" t="s">
        <v>18</v>
      </c>
      <c r="D8" s="2" t="s">
        <v>19</v>
      </c>
      <c r="G8" s="3">
        <v>100</v>
      </c>
      <c r="H8" s="2" t="s">
        <v>7</v>
      </c>
      <c r="I8" s="4" t="str">
        <f>IF(ISNA(VLOOKUP(C8,'[1]Parts List Query'!$G$2:'[1]Parts List Query'!$J$17536,4,FALSE))=TRUE,(C8),(LEFT(VLOOKUP(C8,[1]!Table_Query_from_BetcoViews[[AlternateID]:[MainSKU]],4,FALSE),6)))</f>
        <v>E89213</v>
      </c>
      <c r="J8" s="4" t="str">
        <f>IFERROR(VLOOKUP(TRIM(C8),[1]!Table_Query_from_BetcoViews[[AlternateID]:[ItemDescr2]],5,FALSE),(CONCATENATE(D8,E8,F8)))</f>
        <v>Insert   FS28/32</v>
      </c>
      <c r="K8">
        <f t="shared" si="0"/>
        <v>1</v>
      </c>
    </row>
    <row r="9" spans="2:11">
      <c r="B9" s="6">
        <v>7</v>
      </c>
      <c r="C9" s="2" t="s">
        <v>20</v>
      </c>
      <c r="D9" s="2" t="s">
        <v>21</v>
      </c>
      <c r="G9" s="3">
        <v>100</v>
      </c>
      <c r="H9" s="2" t="s">
        <v>7</v>
      </c>
      <c r="I9" s="4" t="str">
        <f>IF(ISNA(VLOOKUP(C9,'[1]Parts List Query'!$G$2:'[1]Parts List Query'!$J$17536,4,FALSE))=TRUE,(C9),(LEFT(VLOOKUP(C9,[1]!Table_Query_from_BetcoViews[[AlternateID]:[MainSKU]],4,FALSE),6)))</f>
        <v>E86593</v>
      </c>
      <c r="J9" s="4" t="str">
        <f>IFERROR(VLOOKUP(TRIM(C9),[1]!Table_Query_from_BetcoViews[[AlternateID]:[ItemDescr2]],5,FALSE),(CONCATENATE(D9,E9,F9)))</f>
        <v>Float WS20/24-FS28/32</v>
      </c>
      <c r="K9">
        <f t="shared" si="0"/>
        <v>1</v>
      </c>
    </row>
    <row r="10" spans="2:11">
      <c r="B10" s="6">
        <v>8</v>
      </c>
      <c r="C10" s="2" t="s">
        <v>22</v>
      </c>
      <c r="D10" s="2" t="s">
        <v>23</v>
      </c>
      <c r="F10" s="2" t="s">
        <v>24</v>
      </c>
      <c r="G10" s="3">
        <v>100</v>
      </c>
      <c r="H10" s="2" t="s">
        <v>7</v>
      </c>
      <c r="I10" s="4" t="str">
        <f>IF(ISNA(VLOOKUP(C10,'[1]Parts List Query'!$G$2:'[1]Parts List Query'!$J$17536,4,FALSE))=TRUE,(C10),(LEFT(VLOOKUP(C10,[1]!Table_Query_from_BetcoViews[[AlternateID]:[MainSKU]],4,FALSE),6)))</f>
        <v>E86502</v>
      </c>
      <c r="J10" s="4" t="str">
        <f>IFERROR(VLOOKUP(TRIM(C10),[1]!Table_Query_from_BetcoViews[[AlternateID]:[ItemDescr2]],5,FALSE),(CONCATENATE(D10,E10,F10)))</f>
        <v>Filter</v>
      </c>
      <c r="K10">
        <f t="shared" si="0"/>
        <v>1</v>
      </c>
    </row>
    <row r="11" spans="2:11">
      <c r="B11" s="6">
        <v>9</v>
      </c>
      <c r="C11" s="2" t="s">
        <v>25</v>
      </c>
      <c r="F11" s="2" t="s">
        <v>26</v>
      </c>
      <c r="G11" s="3">
        <v>100</v>
      </c>
      <c r="H11" s="2" t="s">
        <v>7</v>
      </c>
      <c r="I11" s="4" t="str">
        <f>IF(ISNA(VLOOKUP(C11,'[1]Parts List Query'!$G$2:'[1]Parts List Query'!$J$17536,4,FALSE))=TRUE,(C11),(LEFT(VLOOKUP(C11,[1]!Table_Query_from_BetcoViews[[AlternateID]:[MainSKU]],4,FALSE),6)))</f>
        <v>E86595</v>
      </c>
      <c r="J11" s="4" t="str">
        <f>IFERROR(VLOOKUP(TRIM(C11),[1]!Table_Query_from_BetcoViews[[AlternateID]:[ItemDescr2]],5,FALSE),(CONCATENATE(D11,E11,F11)))</f>
        <v>Support WS20/24-FS28/32</v>
      </c>
      <c r="K11">
        <f t="shared" si="0"/>
        <v>1</v>
      </c>
    </row>
    <row r="12" spans="2:11">
      <c r="B12" s="6">
        <v>10</v>
      </c>
      <c r="C12" s="2" t="s">
        <v>27</v>
      </c>
      <c r="D12" s="2" t="s">
        <v>28</v>
      </c>
      <c r="F12" s="2" t="s">
        <v>29</v>
      </c>
      <c r="G12" s="3">
        <v>100</v>
      </c>
      <c r="H12" s="2" t="s">
        <v>7</v>
      </c>
      <c r="I12" s="4" t="str">
        <f>IF(ISNA(VLOOKUP(C12,'[1]Parts List Query'!$G$2:'[1]Parts List Query'!$J$17536,4,FALSE))=TRUE,(C12),(LEFT(VLOOKUP(C12,[1]!Table_Query_from_BetcoViews[[AlternateID]:[MainSKU]],4,FALSE),6)))</f>
        <v>E86365</v>
      </c>
      <c r="J12" s="4" t="str">
        <f>IFERROR(VLOOKUP(TRIM(C12),[1]!Table_Query_from_BetcoViews[[AlternateID]:[ItemDescr2]],5,FALSE),(CONCATENATE(D12,E12,F12)))</f>
        <v>filter gasket WS20</v>
      </c>
      <c r="K12">
        <f t="shared" si="0"/>
        <v>1</v>
      </c>
    </row>
    <row r="13" spans="2:11">
      <c r="B13" s="6">
        <v>11</v>
      </c>
      <c r="C13" s="2" t="s">
        <v>30</v>
      </c>
      <c r="D13" s="2" t="s">
        <v>31</v>
      </c>
      <c r="G13" s="3">
        <v>300</v>
      </c>
      <c r="H13" s="2" t="s">
        <v>7</v>
      </c>
      <c r="I13" s="4" t="str">
        <f>IF(ISNA(VLOOKUP(C13,'[1]Parts List Query'!$G$2:'[1]Parts List Query'!$J$17536,4,FALSE))=TRUE,(C13),(LEFT(VLOOKUP(C13,[1]!Table_Query_from_BetcoViews[[AlternateID]:[MainSKU]],4,FALSE),6)))</f>
        <v>VTVT00835</v>
      </c>
      <c r="J13" s="4" t="str">
        <f>IFERROR(VLOOKUP(TRIM(C13),[1]!Table_Query_from_BetcoViews[[AlternateID]:[ItemDescr2]],5,FALSE),(CONCATENATE(D13,E13,F13)))</f>
        <v>SCREW</v>
      </c>
      <c r="K13">
        <f t="shared" si="0"/>
        <v>3</v>
      </c>
    </row>
    <row r="14" spans="2:11">
      <c r="B14" s="6">
        <v>12</v>
      </c>
      <c r="C14" s="2" t="s">
        <v>32</v>
      </c>
      <c r="D14" s="2" t="s">
        <v>31</v>
      </c>
      <c r="F14" s="2" t="s">
        <v>33</v>
      </c>
      <c r="G14" s="3">
        <v>100</v>
      </c>
      <c r="H14" s="2" t="s">
        <v>7</v>
      </c>
      <c r="I14" s="4" t="str">
        <f>IF(ISNA(VLOOKUP(C14,'[1]Parts List Query'!$G$2:'[1]Parts List Query'!$J$17536,4,FALSE))=TRUE,(C14),(LEFT(VLOOKUP(C14,[1]!Table_Query_from_BetcoViews[[AlternateID]:[MainSKU]],4,FALSE),6)))</f>
        <v>E86594</v>
      </c>
      <c r="J14" s="4" t="str">
        <f>IFERROR(VLOOKUP(TRIM(C14),[1]!Table_Query_from_BetcoViews[[AlternateID]:[ItemDescr2]],5,FALSE),(CONCATENATE(D14,E14,F14)))</f>
        <v>Screw WS20/24-FS28/32</v>
      </c>
      <c r="K14">
        <f t="shared" si="0"/>
        <v>1</v>
      </c>
    </row>
    <row r="15" spans="2:11">
      <c r="B15" s="6">
        <v>13</v>
      </c>
      <c r="C15" s="2" t="s">
        <v>34</v>
      </c>
      <c r="D15" s="2" t="s">
        <v>14</v>
      </c>
      <c r="F15" s="2" t="s">
        <v>35</v>
      </c>
      <c r="G15" s="3">
        <v>200</v>
      </c>
      <c r="H15" s="2" t="s">
        <v>7</v>
      </c>
      <c r="I15" s="4" t="str">
        <f>IF(ISNA(VLOOKUP(C15,'[1]Parts List Query'!$G$2:'[1]Parts List Query'!$J$17536,4,FALSE))=TRUE,(C15),(LEFT(VLOOKUP(C15,[1]!Table_Query_from_BetcoViews[[AlternateID]:[MainSKU]],4,FALSE),6)))</f>
        <v>E87910</v>
      </c>
      <c r="J15" s="4" t="str">
        <f>IFERROR(VLOOKUP(TRIM(C15),[1]!Table_Query_from_BetcoViews[[AlternateID]:[ItemDescr2]],5,FALSE),(CONCATENATE(D15,E15,F15)))</f>
        <v>Screw</v>
      </c>
      <c r="K15">
        <f t="shared" si="0"/>
        <v>2</v>
      </c>
    </row>
    <row r="16" spans="2:11">
      <c r="B16" s="6">
        <v>20</v>
      </c>
      <c r="C16" s="2" t="s">
        <v>36</v>
      </c>
      <c r="D16" s="2" t="s">
        <v>37</v>
      </c>
      <c r="F16" s="2" t="s">
        <v>38</v>
      </c>
      <c r="G16" s="3">
        <v>200</v>
      </c>
      <c r="H16" s="2" t="s">
        <v>7</v>
      </c>
      <c r="I16" s="4" t="str">
        <f>IF(ISNA(VLOOKUP(C16,'[1]Parts List Query'!$G$2:'[1]Parts List Query'!$J$17536,4,FALSE))=TRUE,(C16),(LEFT(VLOOKUP(C16,[1]!Table_Query_from_BetcoViews[[AlternateID]:[MainSKU]],4,FALSE),6)))</f>
        <v>E88350</v>
      </c>
      <c r="J16" s="4" t="str">
        <f>IFERROR(VLOOKUP(TRIM(C16),[1]!Table_Query_from_BetcoViews[[AlternateID]:[ItemDescr2]],5,FALSE),(CONCATENATE(D16,E16,F16)))</f>
        <v>Spacer, Vacuum Motor</v>
      </c>
      <c r="K16">
        <f t="shared" si="0"/>
        <v>2</v>
      </c>
    </row>
    <row r="17" spans="2:11">
      <c r="B17" s="6">
        <v>21</v>
      </c>
      <c r="C17" s="2" t="s">
        <v>39</v>
      </c>
      <c r="F17" s="2" t="s">
        <v>40</v>
      </c>
      <c r="G17" s="3">
        <v>200</v>
      </c>
      <c r="H17" s="2" t="s">
        <v>7</v>
      </c>
      <c r="I17" s="4" t="str">
        <f>IF(ISNA(VLOOKUP(C17,'[1]Parts List Query'!$G$2:'[1]Parts List Query'!$J$17536,4,FALSE))=TRUE,(C17),(LEFT(VLOOKUP(C17,[1]!Table_Query_from_BetcoViews[[AlternateID]:[MainSKU]],4,FALSE),6)))</f>
        <v>E86758</v>
      </c>
      <c r="J17" s="4" t="str">
        <f>IFERROR(VLOOKUP(TRIM(C17),[1]!Table_Query_from_BetcoViews[[AlternateID]:[ItemDescr2]],5,FALSE),(CONCATENATE(D17,E17,F17)))</f>
        <v>Washer</v>
      </c>
      <c r="K17">
        <f t="shared" si="0"/>
        <v>2</v>
      </c>
    </row>
    <row r="18" spans="2:11">
      <c r="B18" s="6">
        <v>22</v>
      </c>
      <c r="C18" s="2" t="s">
        <v>41</v>
      </c>
      <c r="D18" s="2" t="s">
        <v>42</v>
      </c>
      <c r="F18" s="2" t="s">
        <v>43</v>
      </c>
      <c r="G18" s="3">
        <v>400</v>
      </c>
      <c r="I18" s="4" t="str">
        <f>IF(ISNA(VLOOKUP(C18,'[1]Parts List Query'!$G$2:'[1]Parts List Query'!$J$17536,4,FALSE))=TRUE,(C18),(LEFT(VLOOKUP(C18,[1]!Table_Query_from_BetcoViews[[AlternateID]:[MainSKU]],4,FALSE),6)))</f>
        <v>E86719</v>
      </c>
      <c r="J18" s="4" t="str">
        <f>IFERROR(VLOOKUP(TRIM(C18),[1]!Table_Query_from_BetcoViews[[AlternateID]:[ItemDescr2]],5,FALSE),(CONCATENATE(D18,E18,F18)))</f>
        <v>AS20 Washer</v>
      </c>
      <c r="K18">
        <f t="shared" si="0"/>
        <v>4</v>
      </c>
    </row>
    <row r="19" spans="2:11">
      <c r="B19" s="6">
        <v>23</v>
      </c>
      <c r="C19" s="2" t="s">
        <v>44</v>
      </c>
      <c r="D19" s="2" t="s">
        <v>45</v>
      </c>
      <c r="E19" s="5" t="s">
        <v>70</v>
      </c>
      <c r="F19" s="2" t="s">
        <v>46</v>
      </c>
      <c r="G19" s="3">
        <v>200</v>
      </c>
      <c r="H19" s="2" t="s">
        <v>7</v>
      </c>
      <c r="I19" s="4" t="str">
        <f>IF(ISNA(VLOOKUP(C19,'[1]Parts List Query'!$G$2:'[1]Parts List Query'!$J$17536,4,FALSE))=TRUE,(C19),(LEFT(VLOOKUP(C19,[1]!Table_Query_from_BetcoViews[[AlternateID]:[MainSKU]],4,FALSE),6)))</f>
        <v>MPVR35582</v>
      </c>
      <c r="J19" s="4" t="str">
        <f>IFERROR(VLOOKUP(TRIM(C19),[1]!Table_Query_from_BetcoViews[[AlternateID]:[ItemDescr2]],5,FALSE),(CONCATENATE(D19,E19,F19)))</f>
        <v>RUBBER LAV.</v>
      </c>
      <c r="K19">
        <f t="shared" si="0"/>
        <v>2</v>
      </c>
    </row>
    <row r="20" spans="2:11">
      <c r="B20" s="6">
        <v>24</v>
      </c>
      <c r="C20" s="2" t="s">
        <v>47</v>
      </c>
      <c r="D20" s="2" t="s">
        <v>48</v>
      </c>
      <c r="G20" s="3">
        <v>100</v>
      </c>
      <c r="H20" s="2" t="s">
        <v>7</v>
      </c>
      <c r="I20" s="4" t="str">
        <f>IF(ISNA(VLOOKUP(C20,'[1]Parts List Query'!$G$2:'[1]Parts List Query'!$J$17536,4,FALSE))=TRUE,(C20),(LEFT(VLOOKUP(C20,[1]!Table_Query_from_BetcoViews[[AlternateID]:[MainSKU]],4,FALSE),6)))</f>
        <v>E86449</v>
      </c>
      <c r="J20" s="4" t="str">
        <f>IFERROR(VLOOKUP(TRIM(C20),[1]!Table_Query_from_BetcoViews[[AlternateID]:[ItemDescr2]],5,FALSE),(CONCATENATE(D20,E20,F20)))</f>
        <v>AS20 Bushing for Vac Motor</v>
      </c>
      <c r="K20">
        <f t="shared" si="0"/>
        <v>1</v>
      </c>
    </row>
    <row r="21" spans="2:11">
      <c r="B21" s="6">
        <v>25</v>
      </c>
      <c r="C21" s="2" t="s">
        <v>49</v>
      </c>
      <c r="D21" s="2" t="s">
        <v>50</v>
      </c>
      <c r="G21" s="3">
        <v>100</v>
      </c>
      <c r="H21" s="2" t="s">
        <v>7</v>
      </c>
      <c r="I21" s="4" t="str">
        <f>IF(ISNA(VLOOKUP(C21,'[1]Parts List Query'!$G$2:'[1]Parts List Query'!$J$17536,4,FALSE))=TRUE,(C21),(LEFT(VLOOKUP(C21,[1]!Table_Query_from_BetcoViews[[AlternateID]:[MainSKU]],4,FALSE),6)))</f>
        <v>E86460</v>
      </c>
      <c r="J21" s="4" t="str">
        <f>IFERROR(VLOOKUP(TRIM(C21),[1]!Table_Query_from_BetcoViews[[AlternateID]:[ItemDescr2]],5,FALSE),(CONCATENATE(D21,E21,F21)))</f>
        <v>Cable tie 12"</v>
      </c>
      <c r="K21">
        <f t="shared" si="0"/>
        <v>1</v>
      </c>
    </row>
    <row r="22" spans="2:11">
      <c r="B22" s="6">
        <v>26</v>
      </c>
      <c r="C22" s="2" t="s">
        <v>51</v>
      </c>
      <c r="D22" s="2" t="s">
        <v>52</v>
      </c>
      <c r="G22" s="3">
        <v>100</v>
      </c>
      <c r="I22" s="4" t="str">
        <f>IF(ISNA(VLOOKUP(C22,'[1]Parts List Query'!$G$2:'[1]Parts List Query'!$J$17536,4,FALSE))=TRUE,(C22),(LEFT(VLOOKUP(C22,[1]!Table_Query_from_BetcoViews[[AlternateID]:[MainSKU]],4,FALSE),6)))</f>
        <v>TBFX00217</v>
      </c>
      <c r="J22" s="4" t="str">
        <f>IFERROR(VLOOKUP(TRIM(C22),[1]!Table_Query_from_BetcoViews[[AlternateID]:[ItemDescr2]],5,FALSE),(CONCATENATE(D22,E22,F22)))</f>
        <v>TUBE</v>
      </c>
      <c r="K22">
        <f t="shared" si="0"/>
        <v>1</v>
      </c>
    </row>
    <row r="23" spans="2:11">
      <c r="B23" s="6">
        <v>27</v>
      </c>
      <c r="C23" s="2" t="s">
        <v>53</v>
      </c>
      <c r="F23" s="2" t="s">
        <v>54</v>
      </c>
      <c r="G23" s="3">
        <v>100</v>
      </c>
      <c r="H23" s="2" t="s">
        <v>7</v>
      </c>
      <c r="I23" s="4" t="str">
        <f>IF(ISNA(VLOOKUP(C23,'[1]Parts List Query'!$G$2:'[1]Parts List Query'!$J$17536,4,FALSE))=TRUE,(C23),(LEFT(VLOOKUP(C23,[1]!Table_Query_from_BetcoViews[[AlternateID]:[MainSKU]],4,FALSE),6)))</f>
        <v>E87940</v>
      </c>
      <c r="J23" s="4" t="str">
        <f>IFERROR(VLOOKUP(TRIM(C23),[1]!Table_Query_from_BetcoViews[[AlternateID]:[ItemDescr2]],5,FALSE),(CONCATENATE(D23,E23,F23)))</f>
        <v>Sound proofing</v>
      </c>
      <c r="K23">
        <f t="shared" si="0"/>
        <v>1</v>
      </c>
    </row>
    <row r="24" spans="2:11">
      <c r="B24" s="6">
        <v>28</v>
      </c>
      <c r="C24" s="2" t="s">
        <v>55</v>
      </c>
      <c r="D24" s="2" t="s">
        <v>5</v>
      </c>
      <c r="F24" s="2" t="s">
        <v>56</v>
      </c>
      <c r="G24" s="3">
        <v>200</v>
      </c>
      <c r="H24" s="2" t="s">
        <v>7</v>
      </c>
      <c r="I24" s="4" t="str">
        <f>IF(ISNA(VLOOKUP(C24,'[1]Parts List Query'!$G$2:'[1]Parts List Query'!$J$17536,4,FALSE))=TRUE,(C24),(LEFT(VLOOKUP(C24,[1]!Table_Query_from_BetcoViews[[AlternateID]:[MainSKU]],4,FALSE),6)))</f>
        <v>E86875</v>
      </c>
      <c r="J24" s="4" t="str">
        <f>IFERROR(VLOOKUP(TRIM(C24),[1]!Table_Query_from_BetcoViews[[AlternateID]:[ItemDescr2]],5,FALSE),(CONCATENATE(D24,E24,F24)))</f>
        <v>Self-Locking Nut</v>
      </c>
      <c r="K24">
        <f t="shared" si="0"/>
        <v>2</v>
      </c>
    </row>
    <row r="25" spans="2:11">
      <c r="B25" s="6">
        <v>29</v>
      </c>
      <c r="C25" s="2" t="s">
        <v>57</v>
      </c>
      <c r="D25" s="2" t="s">
        <v>58</v>
      </c>
      <c r="E25" s="5" t="s">
        <v>70</v>
      </c>
      <c r="F25" s="2" t="s">
        <v>59</v>
      </c>
      <c r="G25" s="3">
        <v>200</v>
      </c>
      <c r="H25" s="2" t="s">
        <v>7</v>
      </c>
      <c r="I25" s="4" t="str">
        <f>IF(ISNA(VLOOKUP(C25,'[1]Parts List Query'!$G$2:'[1]Parts List Query'!$J$17536,4,FALSE))=TRUE,(C25),(LEFT(VLOOKUP(C25,[1]!Table_Query_from_BetcoViews[[AlternateID]:[MainSKU]],4,FALSE),6)))</f>
        <v>LAFN51076</v>
      </c>
      <c r="J25" s="4" t="str">
        <f>IFERROR(VLOOKUP(TRIM(C25),[1]!Table_Query_from_BetcoViews[[AlternateID]:[ItemDescr2]],5,FALSE),(CONCATENATE(D25,E25,F25)))</f>
        <v>FLANGE INSONORIZZ.ASPIRATORE</v>
      </c>
      <c r="K25">
        <f t="shared" si="0"/>
        <v>2</v>
      </c>
    </row>
    <row r="26" spans="2:11">
      <c r="B26" s="6">
        <v>30</v>
      </c>
      <c r="C26" s="2" t="s">
        <v>60</v>
      </c>
      <c r="F26" s="2" t="s">
        <v>61</v>
      </c>
      <c r="G26" s="3">
        <v>100</v>
      </c>
      <c r="H26" s="2" t="s">
        <v>7</v>
      </c>
      <c r="I26" s="4" t="str">
        <f>IF(ISNA(VLOOKUP(C26,'[1]Parts List Query'!$G$2:'[1]Parts List Query'!$J$17536,4,FALSE))=TRUE,(C26),(LEFT(VLOOKUP(C26,[1]!Table_Query_from_BetcoViews[[AlternateID]:[MainSKU]],4,FALSE),6)))</f>
        <v>ITSO00035</v>
      </c>
      <c r="J26" s="4" t="str">
        <f>IFERROR(VLOOKUP(TRIM(C26),[1]!Table_Query_from_BetcoViews[[AlternateID]:[ItemDescr2]],5,FALSE),(CONCATENATE(D26,E26,F26)))</f>
        <v>SOUND-PROOFING SHARK/PANTHER</v>
      </c>
      <c r="K26">
        <f t="shared" si="0"/>
        <v>1</v>
      </c>
    </row>
    <row r="27" spans="2:11">
      <c r="B27" s="6">
        <v>31</v>
      </c>
      <c r="C27" s="2" t="s">
        <v>62</v>
      </c>
      <c r="D27" s="2" t="s">
        <v>31</v>
      </c>
      <c r="G27" s="3">
        <v>400</v>
      </c>
      <c r="H27" s="2" t="s">
        <v>7</v>
      </c>
      <c r="I27" s="4" t="str">
        <f>IF(ISNA(VLOOKUP(C27,'[1]Parts List Query'!$G$2:'[1]Parts List Query'!$J$17536,4,FALSE))=TRUE,(C27),(LEFT(VLOOKUP(C27,[1]!Table_Query_from_BetcoViews[[AlternateID]:[MainSKU]],4,FALSE),6)))</f>
        <v>VTVT00892</v>
      </c>
      <c r="J27" s="4" t="str">
        <f>IFERROR(VLOOKUP(TRIM(C27),[1]!Table_Query_from_BetcoViews[[AlternateID]:[ItemDescr2]],5,FALSE),(CONCATENATE(D27,E27,F27)))</f>
        <v>SCREW</v>
      </c>
      <c r="K27">
        <f t="shared" si="0"/>
        <v>4</v>
      </c>
    </row>
    <row r="28" spans="2:11">
      <c r="B28" s="6">
        <v>32</v>
      </c>
      <c r="C28" s="2" t="s">
        <v>63</v>
      </c>
      <c r="D28" s="2" t="s">
        <v>64</v>
      </c>
      <c r="F28" s="2" t="s">
        <v>65</v>
      </c>
      <c r="G28" s="3">
        <v>100</v>
      </c>
      <c r="I28" s="4" t="str">
        <f>IF(ISNA(VLOOKUP(C28,'[1]Parts List Query'!$G$2:'[1]Parts List Query'!$J$17536,4,FALSE))=TRUE,(C28),(LEFT(VLOOKUP(C28,[1]!Table_Query_from_BetcoViews[[AlternateID]:[MainSKU]],4,FALSE),6)))</f>
        <v>E89124</v>
      </c>
      <c r="J28" s="4" t="str">
        <f>IFERROR(VLOOKUP(TRIM(C28),[1]!Table_Query_from_BetcoViews[[AlternateID]:[ItemDescr2]],5,FALSE),(CONCATENATE(D28,E28,F28)))</f>
        <v>2 stage vac motor WS20/24 after 04B</v>
      </c>
      <c r="K28">
        <f t="shared" si="0"/>
        <v>1</v>
      </c>
    </row>
    <row r="29" spans="2:11">
      <c r="B29" s="6">
        <v>33</v>
      </c>
      <c r="C29" s="2" t="s">
        <v>66</v>
      </c>
      <c r="D29" s="2" t="s">
        <v>28</v>
      </c>
      <c r="F29" s="2" t="s">
        <v>67</v>
      </c>
      <c r="G29" s="3">
        <v>100</v>
      </c>
      <c r="H29" s="2" t="s">
        <v>7</v>
      </c>
      <c r="I29" s="4" t="str">
        <f>IF(ISNA(VLOOKUP(C29,'[1]Parts List Query'!$G$2:'[1]Parts List Query'!$J$17536,4,FALSE))=TRUE,(C29),(LEFT(VLOOKUP(C29,[1]!Table_Query_from_BetcoViews[[AlternateID]:[MainSKU]],4,FALSE),6)))</f>
        <v>E87832</v>
      </c>
      <c r="J29" s="4" t="str">
        <f>IFERROR(VLOOKUP(TRIM(C29),[1]!Table_Query_from_BetcoViews[[AlternateID]:[ItemDescr2]],5,FALSE),(CONCATENATE(D29,E29,F29)))</f>
        <v>O Ring for Gasket  FS28</v>
      </c>
      <c r="K29">
        <f t="shared" si="0"/>
        <v>1</v>
      </c>
    </row>
    <row r="30" spans="2:11">
      <c r="B30" s="6">
        <v>34</v>
      </c>
      <c r="C30" s="2" t="s">
        <v>68</v>
      </c>
      <c r="D30" s="2" t="s">
        <v>28</v>
      </c>
      <c r="E30" s="2" t="s">
        <v>70</v>
      </c>
      <c r="F30" s="2" t="s">
        <v>69</v>
      </c>
      <c r="G30" s="3">
        <v>100</v>
      </c>
      <c r="H30" s="2" t="s">
        <v>7</v>
      </c>
      <c r="I30" s="4" t="str">
        <f>IF(ISNA(VLOOKUP(C30,'[1]Parts List Query'!$G$2:'[1]Parts List Query'!$J$17536,4,FALSE))=TRUE,(C30),(LEFT(VLOOKUP(C30,[1]!Table_Query_from_BetcoViews[[AlternateID]:[MainSKU]],4,FALSE),6)))</f>
        <v>E86612</v>
      </c>
      <c r="J30" s="4" t="str">
        <f>IFERROR(VLOOKUP(TRIM(C30),[1]!Table_Query_from_BetcoViews[[AlternateID]:[ItemDescr2]],5,FALSE),(CONCATENATE(D30,#REF!,F30)))</f>
        <v>Gasket for vacuum motor</v>
      </c>
      <c r="K30">
        <f t="shared" si="0"/>
        <v>1</v>
      </c>
    </row>
    <row r="32" spans="2:11">
      <c r="B32" s="2"/>
      <c r="C32" s="2"/>
      <c r="D32" s="2"/>
      <c r="E32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G1" sqref="G1"/>
    </sheetView>
  </sheetViews>
  <sheetFormatPr defaultRowHeight="12.75"/>
  <cols>
    <col min="1" max="1" width="8.42578125" customWidth="1"/>
    <col min="2" max="2" width="7.5703125" style="7" customWidth="1"/>
    <col min="3" max="3" width="13.28515625" style="7" customWidth="1"/>
    <col min="4" max="4" width="35.5703125" customWidth="1"/>
    <col min="5" max="5" width="6.5703125" style="7" customWidth="1"/>
    <col min="6" max="6" width="9.140625" style="7"/>
  </cols>
  <sheetData>
    <row r="1" spans="1:6" ht="15.75">
      <c r="D1" s="20" t="s">
        <v>120</v>
      </c>
    </row>
    <row r="3" spans="1:6" ht="12.95" customHeight="1">
      <c r="A3" s="8"/>
      <c r="B3" s="9"/>
      <c r="C3" s="9"/>
      <c r="D3" s="10"/>
      <c r="E3" s="9"/>
      <c r="F3" s="9"/>
    </row>
    <row r="4" spans="1:6" ht="12.95" customHeight="1">
      <c r="A4" s="8"/>
      <c r="B4" s="11"/>
      <c r="C4" s="11"/>
      <c r="D4" s="12"/>
      <c r="E4" s="11"/>
      <c r="F4" s="11"/>
    </row>
    <row r="5" spans="1:6" ht="12.95" customHeight="1">
      <c r="A5" s="8"/>
      <c r="B5" s="11"/>
      <c r="C5" s="11"/>
      <c r="D5" s="12"/>
      <c r="E5" s="11"/>
      <c r="F5" s="11"/>
    </row>
    <row r="6" spans="1:6" ht="12.95" customHeight="1">
      <c r="A6" s="8"/>
      <c r="B6" s="11"/>
      <c r="C6" s="11"/>
      <c r="D6" s="12"/>
      <c r="E6" s="11"/>
      <c r="F6" s="11"/>
    </row>
    <row r="7" spans="1:6" ht="12.95" customHeight="1">
      <c r="A7" s="8"/>
      <c r="B7" s="11"/>
      <c r="C7" s="11"/>
      <c r="D7" s="12"/>
      <c r="E7" s="11"/>
      <c r="F7" s="11"/>
    </row>
    <row r="8" spans="1:6" ht="12.95" customHeight="1">
      <c r="A8" s="8"/>
      <c r="B8" s="11"/>
      <c r="C8" s="11"/>
      <c r="D8" s="12"/>
      <c r="E8" s="11"/>
      <c r="F8" s="11"/>
    </row>
    <row r="9" spans="1:6" ht="12.95" customHeight="1">
      <c r="A9" s="8"/>
      <c r="B9" s="11"/>
      <c r="C9" s="11"/>
      <c r="D9" s="12"/>
      <c r="E9" s="11"/>
      <c r="F9" s="11"/>
    </row>
    <row r="10" spans="1:6" ht="12.95" customHeight="1">
      <c r="A10" s="8"/>
      <c r="B10" s="11"/>
      <c r="C10" s="11"/>
      <c r="D10" s="12"/>
      <c r="E10" s="11"/>
      <c r="F10" s="11"/>
    </row>
    <row r="11" spans="1:6" ht="12.95" customHeight="1">
      <c r="A11" s="8"/>
      <c r="B11" s="11"/>
      <c r="C11" s="11"/>
      <c r="D11" s="12"/>
      <c r="E11" s="11"/>
      <c r="F11" s="11"/>
    </row>
    <row r="12" spans="1:6" ht="12.95" customHeight="1">
      <c r="A12" s="8"/>
      <c r="B12" s="11"/>
      <c r="C12" s="11"/>
      <c r="D12" s="12"/>
      <c r="E12" s="11"/>
      <c r="F12" s="11"/>
    </row>
    <row r="13" spans="1:6" ht="12.95" customHeight="1">
      <c r="A13" s="8"/>
      <c r="B13" s="11"/>
      <c r="C13" s="11"/>
      <c r="D13" s="12"/>
      <c r="E13" s="11"/>
      <c r="F13" s="11"/>
    </row>
    <row r="14" spans="1:6" ht="12.95" customHeight="1">
      <c r="A14" s="8"/>
      <c r="B14" s="11"/>
      <c r="C14" s="13"/>
      <c r="D14" s="12"/>
      <c r="E14" s="11"/>
      <c r="F14" s="11"/>
    </row>
    <row r="15" spans="1:6" ht="12.95" customHeight="1">
      <c r="A15" s="8"/>
      <c r="B15" s="11"/>
      <c r="C15" s="11"/>
      <c r="D15" s="12"/>
      <c r="E15" s="11"/>
      <c r="F15" s="11"/>
    </row>
    <row r="16" spans="1:6" ht="12.95" customHeight="1">
      <c r="A16" s="8"/>
      <c r="B16" s="11"/>
      <c r="C16" s="11"/>
      <c r="D16" s="12"/>
      <c r="E16" s="11"/>
      <c r="F16" s="11"/>
    </row>
    <row r="17" spans="1:6" ht="12.95" customHeight="1">
      <c r="A17" s="8"/>
      <c r="B17" s="11"/>
      <c r="C17" s="11"/>
      <c r="D17" s="12"/>
      <c r="E17" s="11"/>
      <c r="F17" s="11"/>
    </row>
    <row r="18" spans="1:6" ht="12.95" customHeight="1">
      <c r="A18" s="8"/>
      <c r="B18" s="11"/>
      <c r="C18" s="11"/>
      <c r="D18" s="12"/>
      <c r="E18" s="11"/>
      <c r="F18" s="11"/>
    </row>
    <row r="19" spans="1:6" ht="12.95" customHeight="1">
      <c r="A19" s="8"/>
      <c r="B19" s="11"/>
      <c r="C19" s="11"/>
      <c r="D19" s="12"/>
      <c r="E19" s="11"/>
      <c r="F19" s="11"/>
    </row>
    <row r="20" spans="1:6" ht="12.95" customHeight="1">
      <c r="A20" s="8"/>
      <c r="B20" s="11"/>
      <c r="C20" s="13"/>
      <c r="D20" s="12"/>
      <c r="E20" s="11"/>
      <c r="F20" s="11"/>
    </row>
    <row r="21" spans="1:6" ht="12.95" customHeight="1">
      <c r="A21" s="8"/>
      <c r="B21" s="11"/>
      <c r="C21" s="11"/>
      <c r="D21" s="12"/>
      <c r="E21" s="11"/>
      <c r="F21" s="11"/>
    </row>
    <row r="22" spans="1:6" ht="12.95" customHeight="1">
      <c r="A22" s="8"/>
      <c r="B22" s="11"/>
      <c r="C22" s="11"/>
      <c r="D22" s="12"/>
      <c r="E22" s="11"/>
      <c r="F22" s="11"/>
    </row>
    <row r="23" spans="1:6" ht="12.95" customHeight="1">
      <c r="A23" s="8"/>
      <c r="B23" s="11"/>
      <c r="C23" s="13"/>
      <c r="D23" s="12"/>
      <c r="E23" s="11"/>
      <c r="F23" s="11"/>
    </row>
    <row r="24" spans="1:6" ht="12.95" customHeight="1">
      <c r="A24" s="8"/>
      <c r="B24" s="11"/>
      <c r="C24" s="11"/>
      <c r="D24" s="12"/>
      <c r="E24" s="11"/>
      <c r="F24" s="11"/>
    </row>
    <row r="25" spans="1:6" ht="12.95" customHeight="1">
      <c r="A25" s="8"/>
      <c r="B25" s="11"/>
      <c r="C25" s="11"/>
      <c r="D25" s="12"/>
      <c r="E25" s="11"/>
      <c r="F25" s="11"/>
    </row>
    <row r="26" spans="1:6" ht="12.95" customHeight="1">
      <c r="A26" s="8"/>
      <c r="B26" s="11"/>
      <c r="C26" s="13"/>
      <c r="D26" s="12"/>
      <c r="E26" s="11"/>
      <c r="F26" s="11"/>
    </row>
    <row r="27" spans="1:6" ht="12.95" customHeight="1">
      <c r="A27" s="8"/>
      <c r="B27" s="11"/>
      <c r="C27" s="13"/>
      <c r="D27" s="12"/>
      <c r="E27" s="11"/>
      <c r="F27" s="11"/>
    </row>
    <row r="28" spans="1:6" ht="12.95" customHeight="1">
      <c r="A28" s="8"/>
      <c r="B28" s="11"/>
      <c r="C28" s="13"/>
      <c r="D28" s="12"/>
      <c r="E28" s="11"/>
      <c r="F28" s="11"/>
    </row>
    <row r="29" spans="1:6" s="5" customFormat="1" ht="10.5" customHeight="1">
      <c r="A29" s="14"/>
    </row>
    <row r="30" spans="1:6" s="5" customFormat="1" ht="10.5" customHeight="1">
      <c r="A30" s="14"/>
    </row>
    <row r="31" spans="1:6" s="5" customFormat="1" ht="10.5" customHeight="1">
      <c r="A31" s="14"/>
      <c r="B31" s="15" t="s">
        <v>113</v>
      </c>
      <c r="C31" s="15" t="s">
        <v>114</v>
      </c>
      <c r="D31" s="16" t="s">
        <v>115</v>
      </c>
      <c r="E31" s="15" t="s">
        <v>116</v>
      </c>
      <c r="F31" s="15" t="s">
        <v>119</v>
      </c>
    </row>
    <row r="32" spans="1:6" s="5" customFormat="1" ht="10.5" customHeight="1">
      <c r="B32" s="17">
        <v>1</v>
      </c>
      <c r="C32" s="17" t="s">
        <v>71</v>
      </c>
      <c r="D32" s="18" t="s">
        <v>72</v>
      </c>
      <c r="E32" s="17">
        <v>1</v>
      </c>
      <c r="F32" s="17" t="s">
        <v>7</v>
      </c>
    </row>
    <row r="33" spans="2:6" s="5" customFormat="1" ht="10.5" customHeight="1">
      <c r="B33" s="17">
        <v>2</v>
      </c>
      <c r="C33" s="17" t="s">
        <v>73</v>
      </c>
      <c r="D33" s="18" t="s">
        <v>74</v>
      </c>
      <c r="E33" s="17">
        <v>1</v>
      </c>
      <c r="F33" s="17" t="s">
        <v>7</v>
      </c>
    </row>
    <row r="34" spans="2:6" s="5" customFormat="1" ht="10.5" customHeight="1">
      <c r="B34" s="17">
        <v>3</v>
      </c>
      <c r="C34" s="17" t="s">
        <v>75</v>
      </c>
      <c r="D34" s="18" t="s">
        <v>76</v>
      </c>
      <c r="E34" s="17">
        <v>1</v>
      </c>
      <c r="F34" s="17" t="s">
        <v>7</v>
      </c>
    </row>
    <row r="35" spans="2:6" s="5" customFormat="1" ht="10.5" customHeight="1">
      <c r="B35" s="17">
        <v>4</v>
      </c>
      <c r="C35" s="17" t="s">
        <v>77</v>
      </c>
      <c r="D35" s="18" t="s">
        <v>78</v>
      </c>
      <c r="E35" s="17">
        <v>1</v>
      </c>
      <c r="F35" s="17" t="s">
        <v>7</v>
      </c>
    </row>
    <row r="36" spans="2:6" s="5" customFormat="1" ht="10.5" customHeight="1">
      <c r="B36" s="17">
        <v>5</v>
      </c>
      <c r="C36" s="17" t="s">
        <v>79</v>
      </c>
      <c r="D36" s="18" t="s">
        <v>72</v>
      </c>
      <c r="E36" s="17">
        <v>3</v>
      </c>
      <c r="F36" s="17" t="s">
        <v>7</v>
      </c>
    </row>
    <row r="37" spans="2:6" s="5" customFormat="1" ht="10.5" customHeight="1">
      <c r="B37" s="17">
        <v>6</v>
      </c>
      <c r="C37" s="17" t="s">
        <v>80</v>
      </c>
      <c r="D37" s="18" t="s">
        <v>81</v>
      </c>
      <c r="E37" s="17">
        <v>1</v>
      </c>
      <c r="F37" s="17" t="s">
        <v>7</v>
      </c>
    </row>
    <row r="38" spans="2:6" s="5" customFormat="1" ht="10.5" customHeight="1">
      <c r="B38" s="17">
        <v>7</v>
      </c>
      <c r="C38" s="17" t="s">
        <v>82</v>
      </c>
      <c r="D38" s="18" t="s">
        <v>83</v>
      </c>
      <c r="E38" s="17">
        <v>1</v>
      </c>
      <c r="F38" s="17" t="s">
        <v>7</v>
      </c>
    </row>
    <row r="39" spans="2:6" s="5" customFormat="1" ht="10.5" customHeight="1">
      <c r="B39" s="17">
        <v>8</v>
      </c>
      <c r="C39" s="17" t="s">
        <v>84</v>
      </c>
      <c r="D39" s="18" t="s">
        <v>85</v>
      </c>
      <c r="E39" s="17">
        <v>1</v>
      </c>
      <c r="F39" s="17" t="s">
        <v>7</v>
      </c>
    </row>
    <row r="40" spans="2:6" s="5" customFormat="1" ht="10.5" customHeight="1">
      <c r="B40" s="17">
        <v>9</v>
      </c>
      <c r="C40" s="17" t="s">
        <v>86</v>
      </c>
      <c r="D40" s="18" t="s">
        <v>87</v>
      </c>
      <c r="E40" s="17">
        <v>1</v>
      </c>
      <c r="F40" s="17" t="s">
        <v>7</v>
      </c>
    </row>
    <row r="41" spans="2:6" s="5" customFormat="1" ht="10.5" customHeight="1">
      <c r="B41" s="17">
        <v>10</v>
      </c>
      <c r="C41" s="17" t="s">
        <v>88</v>
      </c>
      <c r="D41" s="18" t="s">
        <v>89</v>
      </c>
      <c r="E41" s="17">
        <v>1</v>
      </c>
      <c r="F41" s="17" t="s">
        <v>7</v>
      </c>
    </row>
    <row r="42" spans="2:6" s="5" customFormat="1" ht="10.5" customHeight="1">
      <c r="B42" s="17">
        <v>11</v>
      </c>
      <c r="C42" s="19" t="s">
        <v>30</v>
      </c>
      <c r="D42" s="18" t="s">
        <v>31</v>
      </c>
      <c r="E42" s="17">
        <v>3</v>
      </c>
      <c r="F42" s="17" t="s">
        <v>7</v>
      </c>
    </row>
    <row r="43" spans="2:6" s="5" customFormat="1" ht="10.5" customHeight="1">
      <c r="B43" s="17">
        <v>12</v>
      </c>
      <c r="C43" s="17" t="s">
        <v>90</v>
      </c>
      <c r="D43" s="18" t="s">
        <v>91</v>
      </c>
      <c r="E43" s="17">
        <v>1</v>
      </c>
      <c r="F43" s="17" t="s">
        <v>7</v>
      </c>
    </row>
    <row r="44" spans="2:6" s="5" customFormat="1" ht="10.5" customHeight="1">
      <c r="B44" s="17">
        <v>13</v>
      </c>
      <c r="C44" s="17" t="s">
        <v>92</v>
      </c>
      <c r="D44" s="18" t="s">
        <v>93</v>
      </c>
      <c r="E44" s="17">
        <v>2</v>
      </c>
      <c r="F44" s="17" t="s">
        <v>7</v>
      </c>
    </row>
    <row r="45" spans="2:6" s="5" customFormat="1" ht="10.5" customHeight="1">
      <c r="B45" s="17">
        <v>20</v>
      </c>
      <c r="C45" s="17" t="s">
        <v>94</v>
      </c>
      <c r="D45" s="18" t="s">
        <v>95</v>
      </c>
      <c r="E45" s="17">
        <v>2</v>
      </c>
      <c r="F45" s="17" t="s">
        <v>7</v>
      </c>
    </row>
    <row r="46" spans="2:6" s="5" customFormat="1" ht="10.5" customHeight="1">
      <c r="B46" s="17">
        <v>21</v>
      </c>
      <c r="C46" s="17" t="s">
        <v>96</v>
      </c>
      <c r="D46" s="18" t="s">
        <v>97</v>
      </c>
      <c r="E46" s="17">
        <v>2</v>
      </c>
      <c r="F46" s="17" t="s">
        <v>7</v>
      </c>
    </row>
    <row r="47" spans="2:6" s="5" customFormat="1" ht="10.5" customHeight="1">
      <c r="B47" s="17">
        <v>22</v>
      </c>
      <c r="C47" s="17" t="s">
        <v>98</v>
      </c>
      <c r="D47" s="18" t="s">
        <v>74</v>
      </c>
      <c r="E47" s="17">
        <v>4</v>
      </c>
      <c r="F47" s="17"/>
    </row>
    <row r="48" spans="2:6" s="5" customFormat="1" ht="10.5" customHeight="1">
      <c r="B48" s="17">
        <v>23</v>
      </c>
      <c r="C48" s="19" t="s">
        <v>44</v>
      </c>
      <c r="D48" s="18" t="s">
        <v>45</v>
      </c>
      <c r="E48" s="17">
        <v>2</v>
      </c>
      <c r="F48" s="17" t="s">
        <v>7</v>
      </c>
    </row>
    <row r="49" spans="2:6" s="5" customFormat="1" ht="10.5" customHeight="1">
      <c r="B49" s="17">
        <v>24</v>
      </c>
      <c r="C49" s="17" t="s">
        <v>99</v>
      </c>
      <c r="D49" s="18" t="s">
        <v>100</v>
      </c>
      <c r="E49" s="17">
        <v>1</v>
      </c>
      <c r="F49" s="17" t="s">
        <v>7</v>
      </c>
    </row>
    <row r="50" spans="2:6" s="5" customFormat="1" ht="10.5" customHeight="1">
      <c r="B50" s="17">
        <v>25</v>
      </c>
      <c r="C50" s="17" t="s">
        <v>101</v>
      </c>
      <c r="D50" s="18" t="s">
        <v>102</v>
      </c>
      <c r="E50" s="17">
        <v>1</v>
      </c>
      <c r="F50" s="17" t="s">
        <v>7</v>
      </c>
    </row>
    <row r="51" spans="2:6" s="5" customFormat="1" ht="10.5" customHeight="1">
      <c r="B51" s="17">
        <v>26</v>
      </c>
      <c r="C51" s="19" t="s">
        <v>51</v>
      </c>
      <c r="D51" s="18" t="s">
        <v>52</v>
      </c>
      <c r="E51" s="17">
        <v>1</v>
      </c>
      <c r="F51" s="17"/>
    </row>
    <row r="52" spans="2:6" s="5" customFormat="1" ht="10.5" customHeight="1">
      <c r="B52" s="17">
        <v>27</v>
      </c>
      <c r="C52" s="17" t="s">
        <v>103</v>
      </c>
      <c r="D52" s="18" t="s">
        <v>104</v>
      </c>
      <c r="E52" s="17">
        <v>1</v>
      </c>
      <c r="F52" s="17" t="s">
        <v>7</v>
      </c>
    </row>
    <row r="53" spans="2:6" s="5" customFormat="1" ht="10.5" customHeight="1">
      <c r="B53" s="17">
        <v>28</v>
      </c>
      <c r="C53" s="17" t="s">
        <v>105</v>
      </c>
      <c r="D53" s="18" t="s">
        <v>106</v>
      </c>
      <c r="E53" s="17">
        <v>2</v>
      </c>
      <c r="F53" s="17" t="s">
        <v>7</v>
      </c>
    </row>
    <row r="54" spans="2:6" s="5" customFormat="1" ht="10.5" customHeight="1">
      <c r="B54" s="17">
        <v>29</v>
      </c>
      <c r="C54" s="19" t="s">
        <v>57</v>
      </c>
      <c r="D54" s="18" t="s">
        <v>117</v>
      </c>
      <c r="E54" s="17">
        <v>2</v>
      </c>
      <c r="F54" s="17" t="s">
        <v>7</v>
      </c>
    </row>
    <row r="55" spans="2:6" s="5" customFormat="1" ht="10.5" customHeight="1">
      <c r="B55" s="17">
        <v>30</v>
      </c>
      <c r="C55" s="19" t="s">
        <v>60</v>
      </c>
      <c r="D55" s="18" t="s">
        <v>118</v>
      </c>
      <c r="E55" s="17">
        <v>1</v>
      </c>
      <c r="F55" s="17" t="s">
        <v>7</v>
      </c>
    </row>
    <row r="56" spans="2:6" s="5" customFormat="1" ht="10.5" customHeight="1">
      <c r="B56" s="17">
        <v>31</v>
      </c>
      <c r="C56" s="19" t="s">
        <v>62</v>
      </c>
      <c r="D56" s="18" t="s">
        <v>31</v>
      </c>
      <c r="E56" s="17">
        <v>4</v>
      </c>
      <c r="F56" s="17" t="s">
        <v>7</v>
      </c>
    </row>
    <row r="57" spans="2:6" s="5" customFormat="1" ht="10.5" customHeight="1">
      <c r="B57" s="17">
        <v>32</v>
      </c>
      <c r="C57" s="17" t="s">
        <v>107</v>
      </c>
      <c r="D57" s="18" t="s">
        <v>108</v>
      </c>
      <c r="E57" s="17">
        <v>1</v>
      </c>
      <c r="F57" s="17"/>
    </row>
    <row r="58" spans="2:6">
      <c r="B58" s="17">
        <v>33</v>
      </c>
      <c r="C58" s="17" t="s">
        <v>109</v>
      </c>
      <c r="D58" s="18" t="s">
        <v>110</v>
      </c>
      <c r="E58" s="17">
        <v>1</v>
      </c>
      <c r="F58" s="17" t="s">
        <v>7</v>
      </c>
    </row>
    <row r="59" spans="2:6">
      <c r="B59" s="17">
        <v>34</v>
      </c>
      <c r="C59" s="17" t="s">
        <v>111</v>
      </c>
      <c r="D59" s="18" t="s">
        <v>112</v>
      </c>
      <c r="E59" s="17">
        <v>1</v>
      </c>
      <c r="F59" s="17" t="s">
        <v>7</v>
      </c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6DAAA3-DFD0-4F52-A03C-E825553CB16C}"/>
</file>

<file path=customXml/itemProps2.xml><?xml version="1.0" encoding="utf-8"?>
<ds:datastoreItem xmlns:ds="http://schemas.openxmlformats.org/officeDocument/2006/customXml" ds:itemID="{7D3943F7-C651-4EE4-80FD-790E1CFDB8F5}"/>
</file>

<file path=customXml/itemProps3.xml><?xml version="1.0" encoding="utf-8"?>
<ds:datastoreItem xmlns:ds="http://schemas.openxmlformats.org/officeDocument/2006/customXml" ds:itemID="{72668C20-BB31-4366-93EB-5D7F45ECDB3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2010-08-20T16:58:06Z</cp:lastPrinted>
  <dcterms:created xsi:type="dcterms:W3CDTF">2010-08-17T15:04:39Z</dcterms:created>
  <dcterms:modified xsi:type="dcterms:W3CDTF">2010-08-20T16:58:17Z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